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8d6813622a7ccbd/Desktop/"/>
    </mc:Choice>
  </mc:AlternateContent>
  <xr:revisionPtr revIDLastSave="1" documentId="8_{D0423015-DE0F-474F-AA06-5E0AF78B5D86}" xr6:coauthVersionLast="47" xr6:coauthVersionMax="47" xr10:uidLastSave="{7976BF1A-444D-4343-8D59-B5D3FC5AAA19}"/>
  <bookViews>
    <workbookView xWindow="-120" yWindow="-120" windowWidth="24240" windowHeight="13140" xr2:uid="{9581EEE2-0776-4FED-96C9-F8FB927ABC0A}"/>
  </bookViews>
  <sheets>
    <sheet name="Sheet1" sheetId="1" r:id="rId1"/>
  </sheets>
  <definedNames>
    <definedName name="_xlnm.Print_Titles" localSheetId="0">Sheet1!$A:$F,Sheet1!$1:$1</definedName>
    <definedName name="QB_COLUMN_29" localSheetId="0" hidden="1">Sheet1!$G$1</definedName>
    <definedName name="QB_DATA_0" localSheetId="0" hidden="1">Sheet1!$4:$4,Sheet1!$5:$5,Sheet1!$6:$6,Sheet1!$7:$7,Sheet1!$11:$11,Sheet1!$12:$12,Sheet1!$13:$13,Sheet1!$14:$14,Sheet1!$15:$15,Sheet1!$16:$16,Sheet1!$18:$18,Sheet1!$19:$19,Sheet1!$21:$21,Sheet1!$22:$22,Sheet1!$24:$24,Sheet1!$25:$25</definedName>
    <definedName name="QB_DATA_1" localSheetId="0" hidden="1">Sheet1!$30:$30</definedName>
    <definedName name="QB_FORMULA_0" localSheetId="0" hidden="1">Sheet1!$G$8,Sheet1!$G$9,Sheet1!$G$20,Sheet1!$G$26,Sheet1!$G$27,Sheet1!$G$31,Sheet1!$G$32,Sheet1!$G$33</definedName>
    <definedName name="QB_ROW_10240" localSheetId="0" hidden="1">Sheet1!$E$11</definedName>
    <definedName name="QB_ROW_11240" localSheetId="0" hidden="1">Sheet1!$E$12</definedName>
    <definedName name="QB_ROW_12240" localSheetId="0" hidden="1">Sheet1!$E$4</definedName>
    <definedName name="QB_ROW_14240" localSheetId="0" hidden="1">Sheet1!$E$13</definedName>
    <definedName name="QB_ROW_18301" localSheetId="0" hidden="1">Sheet1!$A$34</definedName>
    <definedName name="QB_ROW_19011" localSheetId="0" hidden="1">Sheet1!$B$2</definedName>
    <definedName name="QB_ROW_19311" localSheetId="0" hidden="1">Sheet1!$B$27</definedName>
    <definedName name="QB_ROW_20031" localSheetId="0" hidden="1">Sheet1!$D$3</definedName>
    <definedName name="QB_ROW_20240" localSheetId="0" hidden="1">Sheet1!$E$7</definedName>
    <definedName name="QB_ROW_20331" localSheetId="0" hidden="1">Sheet1!$D$8</definedName>
    <definedName name="QB_ROW_21031" localSheetId="0" hidden="1">Sheet1!$D$10</definedName>
    <definedName name="QB_ROW_21240" localSheetId="0" hidden="1">Sheet1!$E$14</definedName>
    <definedName name="QB_ROW_21331" localSheetId="0" hidden="1">Sheet1!$D$26</definedName>
    <definedName name="QB_ROW_22011" localSheetId="0" hidden="1">Sheet1!$B$28</definedName>
    <definedName name="QB_ROW_22240" localSheetId="0" hidden="1">Sheet1!$E$15</definedName>
    <definedName name="QB_ROW_22311" localSheetId="0" hidden="1">Sheet1!$B$32</definedName>
    <definedName name="QB_ROW_23021" localSheetId="0" hidden="1">Sheet1!$C$29</definedName>
    <definedName name="QB_ROW_23040" localSheetId="0" hidden="1">Sheet1!$E$17</definedName>
    <definedName name="QB_ROW_23321" localSheetId="0" hidden="1">Sheet1!$C$31</definedName>
    <definedName name="QB_ROW_23340" localSheetId="0" hidden="1">Sheet1!$E$20</definedName>
    <definedName name="QB_ROW_24250" localSheetId="0" hidden="1">Sheet1!$F$18</definedName>
    <definedName name="QB_ROW_25250" localSheetId="0" hidden="1">Sheet1!$F$19</definedName>
    <definedName name="QB_ROW_27240" localSheetId="0" hidden="1">Sheet1!$E$5</definedName>
    <definedName name="QB_ROW_33230" localSheetId="0" hidden="1">Sheet1!$D$30</definedName>
    <definedName name="QB_ROW_34240" localSheetId="0" hidden="1">Sheet1!$E$6</definedName>
    <definedName name="QB_ROW_37240" localSheetId="0" hidden="1">Sheet1!$E$25</definedName>
    <definedName name="QB_ROW_42240" localSheetId="0" hidden="1">Sheet1!$E$16</definedName>
    <definedName name="QB_ROW_48240" localSheetId="0" hidden="1">Sheet1!$E$21</definedName>
    <definedName name="QB_ROW_51240" localSheetId="0" hidden="1">Sheet1!$E$24</definedName>
    <definedName name="QB_ROW_52240" localSheetId="0" hidden="1">Sheet1!$E$22</definedName>
    <definedName name="QB_ROW_86321" localSheetId="0" hidden="1">Sheet1!$C$9</definedName>
    <definedName name="QBCANSUPPORTUPDATE" localSheetId="0">TRUE</definedName>
    <definedName name="QBCOMPANYFILENAME" localSheetId="0">"C:\Users\Public\Documents\Intuit\QuickBooks\Company Files\PRDMD.qbw"</definedName>
    <definedName name="QBENDDATE" localSheetId="0">20220731</definedName>
    <definedName name="QBHEADERSONSCREEN" localSheetId="0">FALSE</definedName>
    <definedName name="QBMETADATASIZE" localSheetId="0">5924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"708b342b7cce4282936ccd4cb0280082"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0</definedName>
    <definedName name="QBREPORTTYPE" localSheetId="0">0</definedName>
    <definedName name="QBROWHEADERS" localSheetId="0">6</definedName>
    <definedName name="QBSTARTDATE" localSheetId="0">20210801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8" i="1"/>
  <c r="I19" i="1"/>
  <c r="I21" i="1"/>
  <c r="I22" i="1"/>
  <c r="I23" i="1"/>
  <c r="I24" i="1"/>
  <c r="I25" i="1"/>
  <c r="I11" i="1"/>
  <c r="H33" i="1"/>
  <c r="G31" i="1"/>
  <c r="G32" i="1" s="1"/>
  <c r="G20" i="1"/>
  <c r="G8" i="1"/>
  <c r="G9" i="1" s="1"/>
  <c r="G26" i="1" l="1"/>
  <c r="G27" i="1" s="1"/>
  <c r="G33" i="1" s="1"/>
  <c r="I33" i="1"/>
</calcChain>
</file>

<file path=xl/sharedStrings.xml><?xml version="1.0" encoding="utf-8"?>
<sst xmlns="http://schemas.openxmlformats.org/spreadsheetml/2006/main" count="35" uniqueCount="35">
  <si>
    <t>Aug '21 - Jul 22</t>
  </si>
  <si>
    <t>Ordinary Income/Expense</t>
  </si>
  <si>
    <t>Income</t>
  </si>
  <si>
    <t>400 · Fee Revenue</t>
  </si>
  <si>
    <t>401 · Late Fee Income</t>
  </si>
  <si>
    <t>402 · Additional Paid in Capital</t>
  </si>
  <si>
    <t>420 · PILOF Marina Income</t>
  </si>
  <si>
    <t>Total Income</t>
  </si>
  <si>
    <t>Gross Profit</t>
  </si>
  <si>
    <t>Expense</t>
  </si>
  <si>
    <t>500 · Advertising</t>
  </si>
  <si>
    <t>510 · Post Office Box</t>
  </si>
  <si>
    <t>550 · Office Expense</t>
  </si>
  <si>
    <t>555 · Postage</t>
  </si>
  <si>
    <t>560 · Bank Fees</t>
  </si>
  <si>
    <t>566 · Water Testing</t>
  </si>
  <si>
    <t>570 · Insurance</t>
  </si>
  <si>
    <t>571 · Directors &amp; Officers Insurance</t>
  </si>
  <si>
    <t>572 · Bond Insurance</t>
  </si>
  <si>
    <t>Total 570 · Insurance</t>
  </si>
  <si>
    <t>586 · Trash Rack and Beams Inspection</t>
  </si>
  <si>
    <t>587 · Trash Racks</t>
  </si>
  <si>
    <t>601 · Mowing</t>
  </si>
  <si>
    <t>615 · Building Repair</t>
  </si>
  <si>
    <t>Total Expense</t>
  </si>
  <si>
    <t>Net Ordinary Income</t>
  </si>
  <si>
    <t>Other Income/Expense</t>
  </si>
  <si>
    <t>Other Income</t>
  </si>
  <si>
    <t>430 · Interest Income</t>
  </si>
  <si>
    <t>Total Other Income</t>
  </si>
  <si>
    <t>Net Other Income</t>
  </si>
  <si>
    <t>Net Income</t>
  </si>
  <si>
    <t>Budget 21-22</t>
  </si>
  <si>
    <t>over/(under)</t>
  </si>
  <si>
    <t>610. Vegetation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</si>
</sst>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2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39" fontId="0" fillId="0" borderId="0" xfId="0" applyNumberFormat="1"/>
    <xf numFmtId="2" fontId="0" fillId="0" borderId="0" xfId="0" applyNumberFormat="1"/>
    <xf numFmtId="0" fontId="0" fillId="0" borderId="2" xfId="0" applyBorder="1" applyAlignment="1">
      <alignment horizontal="center"/>
    </xf>
    <xf numFmtId="39" fontId="1" fillId="0" borderId="0" xfId="0" applyNumberFormat="1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25C14-8C87-487F-B905-8B76FF762FE3}">
  <sheetPr codeName="Sheet1"/>
  <dimension ref="A1:I34"/>
  <sheetViews>
    <sheetView tabSelected="1" workbookViewId="0">
      <pane xSplit="6" ySplit="1" topLeftCell="G9" activePane="bottomRight" state="frozenSplit"/>
      <selection pane="topRight" activeCell="G1" sqref="G1"/>
      <selection pane="bottomLeft" activeCell="A2" sqref="A2"/>
      <selection pane="bottomRight" activeCell="K20" sqref="K20"/>
    </sheetView>
  </sheetViews>
  <sheetFormatPr defaultRowHeight="15" x14ac:dyDescent="0.25"/>
  <cols>
    <col min="1" max="5" width="3" style="12" customWidth="1"/>
    <col min="6" max="6" width="30" style="12" customWidth="1"/>
    <col min="7" max="7" width="12.5703125" style="13" bestFit="1" customWidth="1"/>
    <col min="8" max="8" width="12.42578125" bestFit="1" customWidth="1"/>
    <col min="9" max="9" width="17.5703125" bestFit="1" customWidth="1"/>
  </cols>
  <sheetData>
    <row r="1" spans="1:9" s="11" customFormat="1" ht="15.75" thickBot="1" x14ac:dyDescent="0.3">
      <c r="A1" s="9"/>
      <c r="B1" s="9"/>
      <c r="C1" s="9"/>
      <c r="D1" s="9"/>
      <c r="E1" s="9"/>
      <c r="F1" s="9"/>
      <c r="G1" s="10" t="s">
        <v>0</v>
      </c>
      <c r="H1" s="16" t="s">
        <v>32</v>
      </c>
      <c r="I1" s="16" t="s">
        <v>33</v>
      </c>
    </row>
    <row r="2" spans="1:9" ht="15.75" thickTop="1" x14ac:dyDescent="0.25">
      <c r="A2" s="1"/>
      <c r="B2" s="1" t="s">
        <v>1</v>
      </c>
      <c r="C2" s="1"/>
      <c r="D2" s="1"/>
      <c r="E2" s="1"/>
      <c r="F2" s="1"/>
      <c r="G2" s="2"/>
    </row>
    <row r="3" spans="1:9" x14ac:dyDescent="0.25">
      <c r="A3" s="1"/>
      <c r="B3" s="1"/>
      <c r="C3" s="1"/>
      <c r="D3" s="1" t="s">
        <v>2</v>
      </c>
      <c r="E3" s="1"/>
      <c r="F3" s="1"/>
      <c r="G3" s="2"/>
    </row>
    <row r="4" spans="1:9" x14ac:dyDescent="0.25">
      <c r="A4" s="1"/>
      <c r="B4" s="1"/>
      <c r="C4" s="1"/>
      <c r="D4" s="1"/>
      <c r="E4" s="1" t="s">
        <v>3</v>
      </c>
      <c r="F4" s="1"/>
      <c r="G4" s="2">
        <v>15400</v>
      </c>
    </row>
    <row r="5" spans="1:9" x14ac:dyDescent="0.25">
      <c r="A5" s="1"/>
      <c r="B5" s="1"/>
      <c r="C5" s="1"/>
      <c r="D5" s="1"/>
      <c r="E5" s="1" t="s">
        <v>4</v>
      </c>
      <c r="F5" s="1"/>
      <c r="G5" s="2">
        <v>1010</v>
      </c>
    </row>
    <row r="6" spans="1:9" x14ac:dyDescent="0.25">
      <c r="A6" s="1"/>
      <c r="B6" s="1"/>
      <c r="C6" s="1"/>
      <c r="D6" s="1"/>
      <c r="E6" s="1" t="s">
        <v>5</v>
      </c>
      <c r="F6" s="1"/>
      <c r="G6" s="2">
        <v>395</v>
      </c>
    </row>
    <row r="7" spans="1:9" ht="15.75" thickBot="1" x14ac:dyDescent="0.3">
      <c r="A7" s="1"/>
      <c r="B7" s="1"/>
      <c r="C7" s="1"/>
      <c r="D7" s="1"/>
      <c r="E7" s="1" t="s">
        <v>6</v>
      </c>
      <c r="F7" s="1"/>
      <c r="G7" s="3">
        <v>925</v>
      </c>
    </row>
    <row r="8" spans="1:9" ht="15.75" thickBot="1" x14ac:dyDescent="0.3">
      <c r="A8" s="1"/>
      <c r="B8" s="1"/>
      <c r="C8" s="1"/>
      <c r="D8" s="1" t="s">
        <v>7</v>
      </c>
      <c r="E8" s="1"/>
      <c r="F8" s="1"/>
      <c r="G8" s="4">
        <f>ROUND(SUM(G3:G7),5)</f>
        <v>17730</v>
      </c>
    </row>
    <row r="9" spans="1:9" x14ac:dyDescent="0.25">
      <c r="A9" s="1"/>
      <c r="B9" s="1"/>
      <c r="C9" s="1" t="s">
        <v>8</v>
      </c>
      <c r="D9" s="1"/>
      <c r="E9" s="1"/>
      <c r="F9" s="1"/>
      <c r="G9" s="2">
        <f>G8</f>
        <v>17730</v>
      </c>
    </row>
    <row r="10" spans="1:9" x14ac:dyDescent="0.25">
      <c r="A10" s="1"/>
      <c r="B10" s="1"/>
      <c r="C10" s="1"/>
      <c r="D10" s="1" t="s">
        <v>9</v>
      </c>
      <c r="E10" s="1"/>
      <c r="F10" s="1"/>
      <c r="G10" s="2"/>
    </row>
    <row r="11" spans="1:9" x14ac:dyDescent="0.25">
      <c r="A11" s="1"/>
      <c r="B11" s="1"/>
      <c r="C11" s="1"/>
      <c r="D11" s="1"/>
      <c r="E11" s="1" t="s">
        <v>10</v>
      </c>
      <c r="F11" s="1"/>
      <c r="G11" s="2">
        <v>390</v>
      </c>
      <c r="H11" s="15">
        <v>380</v>
      </c>
      <c r="I11" s="14">
        <f>SUM(G11-H11)</f>
        <v>10</v>
      </c>
    </row>
    <row r="12" spans="1:9" x14ac:dyDescent="0.25">
      <c r="A12" s="1"/>
      <c r="B12" s="1"/>
      <c r="C12" s="1"/>
      <c r="D12" s="1"/>
      <c r="E12" s="1" t="s">
        <v>11</v>
      </c>
      <c r="F12" s="1"/>
      <c r="G12" s="2">
        <v>130</v>
      </c>
      <c r="H12" s="15">
        <v>94</v>
      </c>
      <c r="I12" s="14">
        <f t="shared" ref="I12:I25" si="0">SUM(G12-H12)</f>
        <v>36</v>
      </c>
    </row>
    <row r="13" spans="1:9" x14ac:dyDescent="0.25">
      <c r="A13" s="1"/>
      <c r="B13" s="1"/>
      <c r="C13" s="1"/>
      <c r="D13" s="1"/>
      <c r="E13" s="1" t="s">
        <v>12</v>
      </c>
      <c r="F13" s="1"/>
      <c r="G13" s="2">
        <v>430.81</v>
      </c>
      <c r="H13" s="15">
        <v>300</v>
      </c>
      <c r="I13" s="14">
        <f t="shared" si="0"/>
        <v>130.81</v>
      </c>
    </row>
    <row r="14" spans="1:9" x14ac:dyDescent="0.25">
      <c r="A14" s="1"/>
      <c r="B14" s="1"/>
      <c r="C14" s="1"/>
      <c r="D14" s="1"/>
      <c r="E14" s="1" t="s">
        <v>13</v>
      </c>
      <c r="F14" s="1"/>
      <c r="G14" s="2">
        <v>176.42</v>
      </c>
      <c r="H14" s="15">
        <v>250</v>
      </c>
      <c r="I14" s="14">
        <f t="shared" si="0"/>
        <v>-73.580000000000013</v>
      </c>
    </row>
    <row r="15" spans="1:9" x14ac:dyDescent="0.25">
      <c r="A15" s="1"/>
      <c r="B15" s="1"/>
      <c r="C15" s="1"/>
      <c r="D15" s="1"/>
      <c r="E15" s="1" t="s">
        <v>14</v>
      </c>
      <c r="F15" s="1"/>
      <c r="G15" s="2">
        <v>6.61</v>
      </c>
      <c r="H15" s="15">
        <v>0</v>
      </c>
      <c r="I15" s="14">
        <f t="shared" si="0"/>
        <v>6.61</v>
      </c>
    </row>
    <row r="16" spans="1:9" x14ac:dyDescent="0.25">
      <c r="A16" s="1"/>
      <c r="B16" s="1"/>
      <c r="C16" s="1"/>
      <c r="D16" s="1"/>
      <c r="E16" s="1" t="s">
        <v>15</v>
      </c>
      <c r="F16" s="1"/>
      <c r="G16" s="2">
        <v>700</v>
      </c>
      <c r="H16" s="15">
        <v>650</v>
      </c>
      <c r="I16" s="14">
        <f t="shared" si="0"/>
        <v>50</v>
      </c>
    </row>
    <row r="17" spans="1:9" x14ac:dyDescent="0.25">
      <c r="A17" s="1"/>
      <c r="B17" s="1"/>
      <c r="C17" s="1"/>
      <c r="D17" s="1"/>
      <c r="E17" s="1" t="s">
        <v>16</v>
      </c>
      <c r="F17" s="1"/>
      <c r="G17" s="2"/>
      <c r="H17" s="15"/>
      <c r="I17" s="14"/>
    </row>
    <row r="18" spans="1:9" x14ac:dyDescent="0.25">
      <c r="A18" s="1"/>
      <c r="B18" s="1"/>
      <c r="C18" s="1"/>
      <c r="D18" s="1"/>
      <c r="E18" s="1"/>
      <c r="F18" s="1" t="s">
        <v>17</v>
      </c>
      <c r="G18" s="2">
        <v>1323</v>
      </c>
      <c r="H18" s="15">
        <v>1400</v>
      </c>
      <c r="I18" s="14">
        <f t="shared" si="0"/>
        <v>-77</v>
      </c>
    </row>
    <row r="19" spans="1:9" ht="15.75" thickBot="1" x14ac:dyDescent="0.3">
      <c r="A19" s="1"/>
      <c r="B19" s="1"/>
      <c r="C19" s="1"/>
      <c r="D19" s="1"/>
      <c r="E19" s="1"/>
      <c r="F19" s="1" t="s">
        <v>18</v>
      </c>
      <c r="G19" s="5">
        <v>187</v>
      </c>
      <c r="H19" s="15">
        <v>200</v>
      </c>
      <c r="I19" s="14">
        <f t="shared" si="0"/>
        <v>-13</v>
      </c>
    </row>
    <row r="20" spans="1:9" x14ac:dyDescent="0.25">
      <c r="A20" s="1"/>
      <c r="B20" s="1"/>
      <c r="C20" s="1"/>
      <c r="D20" s="1"/>
      <c r="E20" s="1" t="s">
        <v>19</v>
      </c>
      <c r="F20" s="1"/>
      <c r="G20" s="2">
        <f>ROUND(SUM(G17:G19),5)</f>
        <v>1510</v>
      </c>
      <c r="H20" s="15"/>
      <c r="I20" s="14"/>
    </row>
    <row r="21" spans="1:9" x14ac:dyDescent="0.25">
      <c r="A21" s="1"/>
      <c r="B21" s="1"/>
      <c r="C21" s="1"/>
      <c r="D21" s="1"/>
      <c r="E21" s="1" t="s">
        <v>20</v>
      </c>
      <c r="F21" s="1"/>
      <c r="G21" s="2">
        <v>2650</v>
      </c>
      <c r="H21" s="15">
        <v>2650</v>
      </c>
      <c r="I21" s="14">
        <f t="shared" si="0"/>
        <v>0</v>
      </c>
    </row>
    <row r="22" spans="1:9" x14ac:dyDescent="0.25">
      <c r="A22" s="1"/>
      <c r="B22" s="1"/>
      <c r="C22" s="1"/>
      <c r="D22" s="1"/>
      <c r="E22" s="1" t="s">
        <v>21</v>
      </c>
      <c r="F22" s="1"/>
      <c r="G22" s="2">
        <v>13400</v>
      </c>
      <c r="H22" s="15">
        <v>30000</v>
      </c>
      <c r="I22" s="14">
        <f t="shared" si="0"/>
        <v>-16600</v>
      </c>
    </row>
    <row r="23" spans="1:9" x14ac:dyDescent="0.25">
      <c r="A23" s="1"/>
      <c r="B23" s="1"/>
      <c r="C23" s="1"/>
      <c r="D23" s="1"/>
      <c r="E23" s="1" t="s">
        <v>34</v>
      </c>
      <c r="F23" s="1"/>
      <c r="G23" s="2">
        <v>0</v>
      </c>
      <c r="H23" s="15">
        <v>2600</v>
      </c>
      <c r="I23" s="14">
        <f t="shared" si="0"/>
        <v>-2600</v>
      </c>
    </row>
    <row r="24" spans="1:9" x14ac:dyDescent="0.25">
      <c r="A24" s="1"/>
      <c r="B24" s="1"/>
      <c r="C24" s="1"/>
      <c r="D24" s="1"/>
      <c r="E24" s="1" t="s">
        <v>22</v>
      </c>
      <c r="F24" s="1"/>
      <c r="G24" s="2">
        <v>1800</v>
      </c>
      <c r="H24" s="15">
        <v>0</v>
      </c>
      <c r="I24" s="14">
        <f t="shared" si="0"/>
        <v>1800</v>
      </c>
    </row>
    <row r="25" spans="1:9" ht="15.75" thickBot="1" x14ac:dyDescent="0.3">
      <c r="A25" s="1"/>
      <c r="B25" s="1"/>
      <c r="C25" s="1"/>
      <c r="D25" s="1"/>
      <c r="E25" s="1" t="s">
        <v>23</v>
      </c>
      <c r="F25" s="1"/>
      <c r="G25" s="3">
        <v>3390</v>
      </c>
      <c r="H25" s="15">
        <v>5000</v>
      </c>
      <c r="I25" s="14">
        <f t="shared" si="0"/>
        <v>-1610</v>
      </c>
    </row>
    <row r="26" spans="1:9" ht="15.75" thickBot="1" x14ac:dyDescent="0.3">
      <c r="A26" s="1"/>
      <c r="B26" s="1"/>
      <c r="C26" s="1"/>
      <c r="D26" s="1" t="s">
        <v>24</v>
      </c>
      <c r="E26" s="1"/>
      <c r="F26" s="1"/>
      <c r="G26" s="4">
        <f>ROUND(SUM(G10:G16)+SUM(G20:G25),5)</f>
        <v>24583.84</v>
      </c>
      <c r="H26" s="15"/>
    </row>
    <row r="27" spans="1:9" x14ac:dyDescent="0.25">
      <c r="A27" s="1"/>
      <c r="B27" s="1" t="s">
        <v>25</v>
      </c>
      <c r="C27" s="1"/>
      <c r="D27" s="1"/>
      <c r="E27" s="1"/>
      <c r="F27" s="1"/>
      <c r="G27" s="2">
        <f>ROUND(G2+G9-G26,5)</f>
        <v>-6853.84</v>
      </c>
    </row>
    <row r="28" spans="1:9" x14ac:dyDescent="0.25">
      <c r="A28" s="1"/>
      <c r="B28" s="1" t="s">
        <v>26</v>
      </c>
      <c r="C28" s="1"/>
      <c r="D28" s="1"/>
      <c r="E28" s="1"/>
      <c r="F28" s="1"/>
      <c r="G28" s="2"/>
    </row>
    <row r="29" spans="1:9" x14ac:dyDescent="0.25">
      <c r="A29" s="1"/>
      <c r="B29" s="1"/>
      <c r="C29" s="1" t="s">
        <v>27</v>
      </c>
      <c r="D29" s="1"/>
      <c r="E29" s="1"/>
      <c r="F29" s="1"/>
      <c r="G29" s="2"/>
    </row>
    <row r="30" spans="1:9" ht="15.75" thickBot="1" x14ac:dyDescent="0.3">
      <c r="A30" s="1"/>
      <c r="B30" s="1"/>
      <c r="C30" s="1"/>
      <c r="D30" s="1" t="s">
        <v>28</v>
      </c>
      <c r="E30" s="1"/>
      <c r="F30" s="1"/>
      <c r="G30" s="3">
        <v>25.38</v>
      </c>
    </row>
    <row r="31" spans="1:9" ht="15.75" thickBot="1" x14ac:dyDescent="0.3">
      <c r="A31" s="1"/>
      <c r="B31" s="1"/>
      <c r="C31" s="1" t="s">
        <v>29</v>
      </c>
      <c r="D31" s="1"/>
      <c r="E31" s="1"/>
      <c r="F31" s="1"/>
      <c r="G31" s="6">
        <f>ROUND(SUM(G29:G30),5)</f>
        <v>25.38</v>
      </c>
    </row>
    <row r="32" spans="1:9" ht="15.75" thickBot="1" x14ac:dyDescent="0.3">
      <c r="A32" s="1"/>
      <c r="B32" s="1" t="s">
        <v>30</v>
      </c>
      <c r="C32" s="1"/>
      <c r="D32" s="1"/>
      <c r="E32" s="1"/>
      <c r="F32" s="1"/>
      <c r="G32" s="6">
        <f>ROUND(G28+G31,5)</f>
        <v>25.38</v>
      </c>
    </row>
    <row r="33" spans="1:9" s="8" customFormat="1" ht="12" thickBot="1" x14ac:dyDescent="0.25">
      <c r="A33" s="1"/>
      <c r="B33" s="1"/>
      <c r="C33" s="1"/>
      <c r="D33" s="1"/>
      <c r="E33" s="1"/>
      <c r="F33" s="1"/>
      <c r="G33" s="7">
        <f>ROUND(G27+G32,5)</f>
        <v>-6828.46</v>
      </c>
      <c r="H33" s="18">
        <f>SUM(H11:H25)</f>
        <v>43524</v>
      </c>
      <c r="I33" s="17">
        <f>SUM(I11:I25)</f>
        <v>-18940.16</v>
      </c>
    </row>
    <row r="34" spans="1:9" ht="15.75" thickTop="1" x14ac:dyDescent="0.25">
      <c r="A34" s="1" t="s">
        <v>31</v>
      </c>
    </row>
  </sheetData>
  <pageMargins left="0.7" right="0.7" top="0.75" bottom="0.75" header="0.1" footer="0.3"/>
  <pageSetup orientation="portrait" r:id="rId1"/>
  <headerFooter>
    <oddHeader>&amp;L&amp;"Arial,Bold"&amp;8 8:46 AM
&amp;"Arial,Bold"&amp;8 08/06/22
&amp;"Arial,Bold"&amp;8 Cash Basis&amp;C&amp;"Arial,Bold"&amp;12 Pascoag Reservoir Dam Management District
&amp;"Arial,Bold"&amp;14 Profit &amp;&amp; Loss
&amp;"Arial,Bold"&amp;10 August 2021 through July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nlb02</dc:creator>
  <cp:lastModifiedBy>Nanette Boudreau</cp:lastModifiedBy>
  <dcterms:created xsi:type="dcterms:W3CDTF">2022-08-06T12:46:22Z</dcterms:created>
  <dcterms:modified xsi:type="dcterms:W3CDTF">2022-08-06T20:38:01Z</dcterms:modified>
</cp:coreProperties>
</file>